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5371" windowWidth="13200" windowHeight="78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<sst xmlns="http://schemas.openxmlformats.org/spreadsheetml/2006/main" count="317" uniqueCount="99">
  <si>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</si>
  <si>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</si>
  <si>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</si>
  <si>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</si>
  <si>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</si>
  <si>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</si>
  <si>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</si>
  <si>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</si>
  <si>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Руководство и управление в сфере установленных функций органов местного самоуправления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</si>
  <si>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</si>
  <si>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</si>
  <si>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</si>
  <si>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002 04 00</t>
  </si>
  <si>
    <t>11</t>
  </si>
  <si>
    <t>Другие общегосударственные вопросы</t>
  </si>
  <si>
    <t>14</t>
  </si>
  <si>
    <t>092 03 00</t>
  </si>
  <si>
    <t>03</t>
  </si>
  <si>
    <t>05</t>
  </si>
  <si>
    <t>Благоустройство</t>
  </si>
  <si>
    <t>Уличное освещение</t>
  </si>
  <si>
    <t>Культура</t>
  </si>
  <si>
    <t>08</t>
  </si>
  <si>
    <t>Дворцы и дома культуры, другие учреждения культуры и средств массовой информации</t>
  </si>
  <si>
    <t>440 99 00</t>
  </si>
  <si>
    <t>Выполнение функций бюджетными учреждениями</t>
  </si>
  <si>
    <t>001</t>
  </si>
  <si>
    <t>Библиотеки</t>
  </si>
  <si>
    <t>442 99 00</t>
  </si>
  <si>
    <t>512 97 00</t>
  </si>
  <si>
    <t>521 06 00</t>
  </si>
  <si>
    <t>ВСЕГО:</t>
  </si>
  <si>
    <t>Глава муниципального образования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</si>
  <si>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</si>
  <si>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</si>
  <si>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600 01 00</t>
  </si>
  <si>
    <t>Прочие мероприятия по благоустройству городских округов и поселений</t>
  </si>
  <si>
    <t>600 05 00</t>
  </si>
  <si>
    <t>Резервные фонды</t>
  </si>
  <si>
    <t>Резервные фонды местных администраций</t>
  </si>
  <si>
    <t>070 05 00</t>
  </si>
  <si>
    <t>09</t>
  </si>
  <si>
    <t>Содержание автомобильных дорог</t>
  </si>
  <si>
    <t>Коммунальное хозяйство</t>
  </si>
  <si>
    <t>Мероприятия в области коммунального хозяйства</t>
  </si>
  <si>
    <t>351 05 00</t>
  </si>
  <si>
    <t xml:space="preserve">всего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</si>
  <si>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</si>
  <si>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</si>
  <si>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Другие вопросы в областинациональной безопасности и правоохранительной деятельности</t>
  </si>
  <si>
    <t>247 00 00</t>
  </si>
  <si>
    <t>12</t>
  </si>
  <si>
    <t>Мероприятия в области строительства, архитектуры и градостроительства</t>
  </si>
  <si>
    <t>338 00 00</t>
  </si>
  <si>
    <t>Выполнение других обязательств органов местного самоуправления</t>
  </si>
  <si>
    <t>Сельское хозяйство и рыболовство</t>
  </si>
  <si>
    <t xml:space="preserve">Финансирование мероприятий по решению вопросов местного значения, за счет средств областного бюджета, предоставляемых с учетом выполнения показателей социально-экономического развития </t>
  </si>
  <si>
    <t>520 79 00</t>
  </si>
  <si>
    <t>в том числе за счёт целевых средств из других бюджетов бюджетной системы РФ</t>
  </si>
  <si>
    <t>100</t>
  </si>
  <si>
    <t>200</t>
  </si>
  <si>
    <t xml:space="preserve">Закупка товаров, работ и услуг
для государственных (муниципальных) нужд
</t>
  </si>
  <si>
    <t>Иные бюджетные ассигнования</t>
  </si>
  <si>
    <t>800</t>
  </si>
  <si>
    <t>Жилищное хозяйство</t>
  </si>
  <si>
    <t>Мероприятия в области жилищного хозяйства</t>
  </si>
  <si>
    <t>350 03 00</t>
  </si>
  <si>
    <t>Организация и содержание мест захоронения</t>
  </si>
  <si>
    <t>600 04 00</t>
  </si>
  <si>
    <t>500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</si>
  <si>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</si>
  <si>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</si>
  <si>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</si>
  <si>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</si>
  <si>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Прочие межбюджетные трансферты общего характера</t>
  </si>
  <si>
    <t>Распределение бюджетных ассигнований по разделам, подразделам, целевым статьям, группам видов расходов классификации расходов бюджета поселения  на 2014 год</t>
  </si>
  <si>
    <t xml:space="preserve">Наименование раздела, подраздела, целевой статьи, группы видов расходов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</si>
  <si>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</si>
  <si>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315 00 00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</si>
  <si>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</si>
  <si>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</si>
  <si>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</si>
  <si>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</si>
  <si>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</si>
  <si>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</si>
  <si>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</si>
  <si>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других функций, связанных с обеспечением  национальной безопасности</t>
  </si>
  <si>
    <t xml:space="preserve">Мероприятия в области, спорта и физической культуры, туризма </t>
  </si>
  <si>
    <t>Межбюджетные трансферты бюджетам муниципальных районов из бюджетов поселений в соответствии с заключенными соглашениями</t>
  </si>
  <si>
    <t xml:space="preserve">Приложение 5                                                                                                 к решению Собрания представителей сельского поселения  Садгород "О бюджете сельского поселения Садгород  муниципального района Кинель-Черкасский  Самарской   области на 2014 год и на плановый период 2015 и 2016 годов" 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</si>
  <si>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</si>
  <si>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</si>
  <si>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</si>
  <si>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899 51 18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</si>
  <si>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</si>
  <si>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609 04 04</t>
  </si>
  <si>
    <t>Физическая культура</t>
  </si>
  <si>
    <t>Общегосударственные вопросы</t>
  </si>
  <si>
    <t>8) приложение 5 изложить в следующей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</si>
</sst>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Times New Roman Cyr"/>
      <family val="0"/>
    </font>
    <font>
      <sz val="13"/>
      <color indexed="8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65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82" zoomScaleNormal="82" zoomScalePageLayoutView="0" workbookViewId="0" topLeftCell="A1">
      <selection activeCell="A2" sqref="A2"/>
    </sheetView>
  </sheetViews>
  <sheetFormatPr defaultColWidth="8.796875" defaultRowHeight="15"/>
  <cols>
    <col min="1" max="1" width="64.3984375" style="1" customWidth="1"/>
    <col min="2" max="2" width="4.69921875" style="1" customWidth="1"/>
    <col min="3" max="3" width="4.3984375" style="1" customWidth="1"/>
    <col min="4" max="4" width="10" style="1" customWidth="1"/>
    <col min="5" max="5" width="4.69921875" style="2" customWidth="1"/>
    <col min="6" max="6" width="12.8984375" style="1" hidden="1" customWidth="1"/>
    <col min="7" max="7" width="14.09765625" style="1" customWidth="1"/>
    <col min="8" max="8" width="5.59765625" style="1" customWidth="1"/>
    <col min="9" max="9" width="15.69921875" style="1" customWidth="1"/>
    <col min="12" max="12" width="0" style="0" hidden="1" customWidth="1"/>
  </cols>
  <sheetData>
    <row r="1" ht="26.25" customHeight="1">
      <c r="A1" s="37" t="s">
        <v>98</v>
      </c>
    </row>
    <row r="2" spans="3:9" ht="79.5" customHeight="1">
      <c r="C2" s="49" t="s">
        <v>89</v>
      </c>
      <c r="D2" s="49"/>
      <c r="E2" s="49"/>
      <c r="F2" s="49"/>
      <c r="G2" s="49"/>
      <c r="H2" s="49"/>
      <c r="I2" s="49"/>
    </row>
    <row r="3" ht="11.25" customHeight="1"/>
    <row r="4" spans="1:9" s="3" customFormat="1" ht="36.75" customHeight="1">
      <c r="A4" s="47" t="s">
        <v>75</v>
      </c>
      <c r="B4" s="48"/>
      <c r="C4" s="48"/>
      <c r="D4" s="48"/>
      <c r="E4" s="48"/>
      <c r="F4" s="48"/>
      <c r="G4" s="48"/>
      <c r="H4" s="48"/>
      <c r="I4" s="48"/>
    </row>
    <row r="5" spans="1:9" s="3" customFormat="1" ht="18" customHeight="1">
      <c r="A5" s="46" t="s">
        <v>76</v>
      </c>
      <c r="B5" s="50" t="s">
        <v>0</v>
      </c>
      <c r="C5" s="41" t="s">
        <v>1</v>
      </c>
      <c r="D5" s="41" t="s">
        <v>2</v>
      </c>
      <c r="E5" s="51" t="s">
        <v>3</v>
      </c>
      <c r="F5" s="52" t="s">
        <v>4</v>
      </c>
      <c r="G5" s="52"/>
      <c r="H5" s="52"/>
      <c r="I5" s="52"/>
    </row>
    <row r="6" spans="1:9" s="3" customFormat="1" ht="14.25" customHeight="1">
      <c r="A6" s="46"/>
      <c r="B6" s="50"/>
      <c r="C6" s="41"/>
      <c r="D6" s="41"/>
      <c r="E6" s="41"/>
      <c r="F6" s="41" t="s">
        <v>5</v>
      </c>
      <c r="G6" s="41" t="s">
        <v>46</v>
      </c>
      <c r="H6" s="42" t="s">
        <v>58</v>
      </c>
      <c r="I6" s="43"/>
    </row>
    <row r="7" spans="1:9" s="3" customFormat="1" ht="71.25" customHeight="1">
      <c r="A7" s="46"/>
      <c r="B7" s="50"/>
      <c r="C7" s="41"/>
      <c r="D7" s="41"/>
      <c r="E7" s="41"/>
      <c r="F7" s="41"/>
      <c r="G7" s="41"/>
      <c r="H7" s="44"/>
      <c r="I7" s="45"/>
    </row>
    <row r="8" spans="1:9" s="26" customFormat="1" ht="16.5" customHeight="1">
      <c r="A8" s="39" t="s">
        <v>97</v>
      </c>
      <c r="B8" s="15" t="s">
        <v>6</v>
      </c>
      <c r="C8" s="15" t="s">
        <v>79</v>
      </c>
      <c r="D8" s="12"/>
      <c r="E8" s="12"/>
      <c r="F8" s="12"/>
      <c r="G8" s="16">
        <f>SUM(G9+G12+G17+G20)</f>
        <v>2778.7</v>
      </c>
      <c r="H8" s="16"/>
      <c r="I8" s="16"/>
    </row>
    <row r="9" spans="1:9" s="13" customFormat="1" ht="34.5" customHeight="1">
      <c r="A9" s="4" t="s">
        <v>72</v>
      </c>
      <c r="B9" s="15" t="s">
        <v>6</v>
      </c>
      <c r="C9" s="15" t="s">
        <v>7</v>
      </c>
      <c r="D9" s="17"/>
      <c r="E9" s="15"/>
      <c r="F9" s="16">
        <f>SUM(F10)</f>
        <v>71.3</v>
      </c>
      <c r="G9" s="16">
        <f>SUM(G10)</f>
        <v>816.6</v>
      </c>
      <c r="H9" s="18"/>
      <c r="I9" s="18"/>
    </row>
    <row r="10" spans="1:9" s="13" customFormat="1" ht="17.25" customHeight="1">
      <c r="A10" s="9" t="s">
        <v>32</v>
      </c>
      <c r="B10" s="15" t="s">
        <v>6</v>
      </c>
      <c r="C10" s="15" t="s">
        <v>7</v>
      </c>
      <c r="D10" s="17" t="s">
        <v>9</v>
      </c>
      <c r="E10" s="15"/>
      <c r="F10" s="16">
        <f>SUM(F11)</f>
        <v>71.3</v>
      </c>
      <c r="G10" s="16">
        <f>SUM(G11)</f>
        <v>816.6</v>
      </c>
      <c r="H10" s="18"/>
      <c r="I10" s="18"/>
    </row>
    <row r="11" spans="1:9" s="13" customFormat="1" ht="68.25" customHeight="1">
      <c r="A11" s="9" t="s">
        <v>77</v>
      </c>
      <c r="B11" s="15" t="s">
        <v>6</v>
      </c>
      <c r="C11" s="15" t="s">
        <v>7</v>
      </c>
      <c r="D11" s="17" t="s">
        <v>9</v>
      </c>
      <c r="E11" s="15" t="s">
        <v>59</v>
      </c>
      <c r="F11" s="16">
        <v>71.3</v>
      </c>
      <c r="G11" s="19">
        <v>816.6</v>
      </c>
      <c r="H11" s="18"/>
      <c r="I11" s="18"/>
    </row>
    <row r="12" spans="1:9" s="13" customFormat="1" ht="49.5" customHeight="1">
      <c r="A12" s="4" t="s">
        <v>10</v>
      </c>
      <c r="B12" s="15" t="s">
        <v>6</v>
      </c>
      <c r="C12" s="15" t="s">
        <v>11</v>
      </c>
      <c r="D12" s="17"/>
      <c r="E12" s="15"/>
      <c r="F12" s="16">
        <f>SUM(F13)</f>
        <v>396.9</v>
      </c>
      <c r="G12" s="16">
        <f>G13</f>
        <v>1617.4</v>
      </c>
      <c r="H12" s="16"/>
      <c r="I12" s="16"/>
    </row>
    <row r="13" spans="1:9" s="13" customFormat="1" ht="35.25" customHeight="1">
      <c r="A13" s="4" t="s">
        <v>8</v>
      </c>
      <c r="B13" s="15" t="s">
        <v>6</v>
      </c>
      <c r="C13" s="15" t="s">
        <v>11</v>
      </c>
      <c r="D13" s="17" t="s">
        <v>12</v>
      </c>
      <c r="E13" s="15"/>
      <c r="F13" s="16">
        <f>SUM(F14)</f>
        <v>396.9</v>
      </c>
      <c r="G13" s="16">
        <f>G14+G15+G16</f>
        <v>1617.4</v>
      </c>
      <c r="H13" s="16"/>
      <c r="I13" s="16"/>
    </row>
    <row r="14" spans="1:9" s="13" customFormat="1" ht="66" customHeight="1">
      <c r="A14" s="9" t="s">
        <v>77</v>
      </c>
      <c r="B14" s="15" t="s">
        <v>6</v>
      </c>
      <c r="C14" s="15" t="s">
        <v>11</v>
      </c>
      <c r="D14" s="17" t="s">
        <v>12</v>
      </c>
      <c r="E14" s="15" t="s">
        <v>59</v>
      </c>
      <c r="F14" s="16">
        <v>396.9</v>
      </c>
      <c r="G14" s="16">
        <v>1217.5</v>
      </c>
      <c r="H14" s="16"/>
      <c r="I14" s="16"/>
    </row>
    <row r="15" spans="1:9" s="13" customFormat="1" ht="34.5" customHeight="1">
      <c r="A15" s="9" t="s">
        <v>61</v>
      </c>
      <c r="B15" s="15" t="s">
        <v>6</v>
      </c>
      <c r="C15" s="15" t="s">
        <v>11</v>
      </c>
      <c r="D15" s="17" t="s">
        <v>12</v>
      </c>
      <c r="E15" s="15" t="s">
        <v>60</v>
      </c>
      <c r="F15" s="16"/>
      <c r="G15" s="16">
        <v>380.7</v>
      </c>
      <c r="H15" s="16"/>
      <c r="I15" s="16"/>
    </row>
    <row r="16" spans="1:9" s="13" customFormat="1" ht="16.5" customHeight="1">
      <c r="A16" s="9" t="s">
        <v>62</v>
      </c>
      <c r="B16" s="15" t="s">
        <v>6</v>
      </c>
      <c r="C16" s="15" t="s">
        <v>11</v>
      </c>
      <c r="D16" s="17" t="s">
        <v>12</v>
      </c>
      <c r="E16" s="15" t="s">
        <v>63</v>
      </c>
      <c r="F16" s="16"/>
      <c r="G16" s="16">
        <v>19.2</v>
      </c>
      <c r="H16" s="16"/>
      <c r="I16" s="16"/>
    </row>
    <row r="17" spans="1:9" s="13" customFormat="1" ht="16.5" customHeight="1">
      <c r="A17" s="4" t="s">
        <v>38</v>
      </c>
      <c r="B17" s="15" t="s">
        <v>6</v>
      </c>
      <c r="C17" s="15">
        <v>11</v>
      </c>
      <c r="D17" s="17"/>
      <c r="E17" s="15"/>
      <c r="F17" s="16"/>
      <c r="G17" s="16">
        <f>G19</f>
        <v>0</v>
      </c>
      <c r="H17" s="16"/>
      <c r="I17" s="16"/>
    </row>
    <row r="18" spans="1:9" s="13" customFormat="1" ht="18.75" customHeight="1">
      <c r="A18" s="9" t="s">
        <v>39</v>
      </c>
      <c r="B18" s="15" t="s">
        <v>6</v>
      </c>
      <c r="C18" s="15">
        <v>11</v>
      </c>
      <c r="D18" s="17" t="s">
        <v>40</v>
      </c>
      <c r="E18" s="15"/>
      <c r="F18" s="16"/>
      <c r="G18" s="16">
        <f>G19</f>
        <v>0</v>
      </c>
      <c r="H18" s="16"/>
      <c r="I18" s="16"/>
    </row>
    <row r="19" spans="1:9" s="13" customFormat="1" ht="18.75" customHeight="1">
      <c r="A19" s="9" t="s">
        <v>62</v>
      </c>
      <c r="B19" s="15" t="s">
        <v>6</v>
      </c>
      <c r="C19" s="15">
        <v>11</v>
      </c>
      <c r="D19" s="17" t="s">
        <v>40</v>
      </c>
      <c r="E19" s="15" t="s">
        <v>63</v>
      </c>
      <c r="F19" s="16"/>
      <c r="G19" s="16">
        <v>0</v>
      </c>
      <c r="H19" s="16"/>
      <c r="I19" s="16"/>
    </row>
    <row r="20" spans="1:9" s="13" customFormat="1" ht="20.25" customHeight="1">
      <c r="A20" s="4" t="s">
        <v>14</v>
      </c>
      <c r="B20" s="15" t="s">
        <v>6</v>
      </c>
      <c r="C20" s="15">
        <v>13</v>
      </c>
      <c r="D20" s="17"/>
      <c r="E20" s="15"/>
      <c r="F20" s="16" t="e">
        <f>F22+#REF!</f>
        <v>#REF!</v>
      </c>
      <c r="G20" s="16">
        <f>G21</f>
        <v>344.7</v>
      </c>
      <c r="H20" s="16"/>
      <c r="I20" s="16"/>
    </row>
    <row r="21" spans="1:9" s="13" customFormat="1" ht="19.5" customHeight="1">
      <c r="A21" s="4" t="s">
        <v>54</v>
      </c>
      <c r="B21" s="15" t="s">
        <v>6</v>
      </c>
      <c r="C21" s="15">
        <v>13</v>
      </c>
      <c r="D21" s="15" t="s">
        <v>16</v>
      </c>
      <c r="E21" s="15"/>
      <c r="F21" s="16">
        <f>SUM(F22)</f>
        <v>23</v>
      </c>
      <c r="G21" s="16">
        <f>G22</f>
        <v>344.7</v>
      </c>
      <c r="H21" s="16"/>
      <c r="I21" s="16"/>
    </row>
    <row r="22" spans="1:9" s="13" customFormat="1" ht="33.75" customHeight="1">
      <c r="A22" s="9" t="s">
        <v>61</v>
      </c>
      <c r="B22" s="15" t="s">
        <v>6</v>
      </c>
      <c r="C22" s="15">
        <v>13</v>
      </c>
      <c r="D22" s="15" t="s">
        <v>16</v>
      </c>
      <c r="E22" s="15" t="s">
        <v>60</v>
      </c>
      <c r="F22" s="16">
        <v>23</v>
      </c>
      <c r="G22" s="16">
        <v>344.7</v>
      </c>
      <c r="H22" s="16"/>
      <c r="I22" s="16"/>
    </row>
    <row r="23" spans="1:9" s="13" customFormat="1" ht="21.75" customHeight="1">
      <c r="A23" s="9" t="s">
        <v>90</v>
      </c>
      <c r="B23" s="15" t="s">
        <v>7</v>
      </c>
      <c r="C23" s="15" t="s">
        <v>79</v>
      </c>
      <c r="D23" s="21"/>
      <c r="E23" s="21"/>
      <c r="F23" s="16"/>
      <c r="G23" s="16">
        <f>G24</f>
        <v>168.2</v>
      </c>
      <c r="H23" s="16"/>
      <c r="I23" s="16">
        <f>I24</f>
        <v>168.2</v>
      </c>
    </row>
    <row r="24" spans="1:9" s="13" customFormat="1" ht="21" customHeight="1">
      <c r="A24" s="9" t="s">
        <v>91</v>
      </c>
      <c r="B24" s="15" t="s">
        <v>7</v>
      </c>
      <c r="C24" s="15" t="s">
        <v>17</v>
      </c>
      <c r="D24" s="21"/>
      <c r="E24" s="15"/>
      <c r="F24" s="16"/>
      <c r="G24" s="16">
        <f>G25</f>
        <v>168.2</v>
      </c>
      <c r="H24" s="16"/>
      <c r="I24" s="16">
        <f>I25</f>
        <v>168.2</v>
      </c>
    </row>
    <row r="25" spans="1:9" s="13" customFormat="1" ht="33.75" customHeight="1">
      <c r="A25" s="9" t="s">
        <v>92</v>
      </c>
      <c r="B25" s="15" t="s">
        <v>7</v>
      </c>
      <c r="C25" s="15" t="s">
        <v>17</v>
      </c>
      <c r="D25" s="21" t="s">
        <v>93</v>
      </c>
      <c r="E25" s="15"/>
      <c r="F25" s="16"/>
      <c r="G25" s="16">
        <f>G26</f>
        <v>168.2</v>
      </c>
      <c r="H25" s="16"/>
      <c r="I25" s="16">
        <f>I26</f>
        <v>168.2</v>
      </c>
    </row>
    <row r="26" spans="1:9" s="13" customFormat="1" ht="33.75" customHeight="1">
      <c r="A26" s="9" t="s">
        <v>94</v>
      </c>
      <c r="B26" s="15" t="s">
        <v>7</v>
      </c>
      <c r="C26" s="15" t="s">
        <v>17</v>
      </c>
      <c r="D26" s="21" t="s">
        <v>93</v>
      </c>
      <c r="E26" s="15" t="s">
        <v>59</v>
      </c>
      <c r="F26" s="16"/>
      <c r="G26" s="16">
        <v>168.2</v>
      </c>
      <c r="H26" s="16"/>
      <c r="I26" s="16">
        <v>168.2</v>
      </c>
    </row>
    <row r="27" spans="1:9" s="13" customFormat="1" ht="19.5" customHeight="1">
      <c r="A27" s="9" t="s">
        <v>80</v>
      </c>
      <c r="B27" s="15" t="s">
        <v>17</v>
      </c>
      <c r="C27" s="15" t="s">
        <v>79</v>
      </c>
      <c r="D27" s="15"/>
      <c r="E27" s="15"/>
      <c r="F27" s="16"/>
      <c r="G27" s="16">
        <f>G28</f>
        <v>96</v>
      </c>
      <c r="H27" s="16"/>
      <c r="I27" s="16"/>
    </row>
    <row r="28" spans="1:9" s="13" customFormat="1" ht="35.25" customHeight="1">
      <c r="A28" s="4" t="s">
        <v>71</v>
      </c>
      <c r="B28" s="15" t="s">
        <v>17</v>
      </c>
      <c r="C28" s="15" t="s">
        <v>41</v>
      </c>
      <c r="D28" s="17"/>
      <c r="E28" s="15"/>
      <c r="F28" s="16"/>
      <c r="G28" s="16">
        <f>G29+G31</f>
        <v>96</v>
      </c>
      <c r="H28" s="27"/>
      <c r="I28" s="28"/>
    </row>
    <row r="29" spans="1:9" s="13" customFormat="1" ht="33" customHeight="1">
      <c r="A29" s="9" t="s">
        <v>47</v>
      </c>
      <c r="B29" s="15" t="s">
        <v>17</v>
      </c>
      <c r="C29" s="15" t="s">
        <v>41</v>
      </c>
      <c r="D29" s="17" t="s">
        <v>48</v>
      </c>
      <c r="E29" s="15"/>
      <c r="F29" s="16"/>
      <c r="G29" s="16">
        <f>G30</f>
        <v>0</v>
      </c>
      <c r="H29" s="27"/>
      <c r="I29" s="28"/>
    </row>
    <row r="30" spans="1:9" s="13" customFormat="1" ht="35.25" customHeight="1">
      <c r="A30" s="9" t="s">
        <v>61</v>
      </c>
      <c r="B30" s="15" t="s">
        <v>17</v>
      </c>
      <c r="C30" s="15" t="s">
        <v>41</v>
      </c>
      <c r="D30" s="17" t="s">
        <v>48</v>
      </c>
      <c r="E30" s="15" t="s">
        <v>60</v>
      </c>
      <c r="F30" s="16"/>
      <c r="G30" s="16">
        <v>0</v>
      </c>
      <c r="H30" s="27"/>
      <c r="I30" s="28"/>
    </row>
    <row r="31" spans="1:9" s="13" customFormat="1" ht="33" customHeight="1">
      <c r="A31" s="9" t="s">
        <v>86</v>
      </c>
      <c r="B31" s="15" t="s">
        <v>17</v>
      </c>
      <c r="C31" s="15" t="s">
        <v>41</v>
      </c>
      <c r="D31" s="15" t="s">
        <v>50</v>
      </c>
      <c r="E31" s="15"/>
      <c r="F31" s="16"/>
      <c r="G31" s="16">
        <f>G32</f>
        <v>96</v>
      </c>
      <c r="H31" s="27"/>
      <c r="I31" s="28"/>
    </row>
    <row r="32" spans="1:9" s="13" customFormat="1" ht="33.75" customHeight="1">
      <c r="A32" s="9" t="s">
        <v>61</v>
      </c>
      <c r="B32" s="15" t="s">
        <v>17</v>
      </c>
      <c r="C32" s="15" t="s">
        <v>41</v>
      </c>
      <c r="D32" s="15" t="s">
        <v>50</v>
      </c>
      <c r="E32" s="15" t="s">
        <v>60</v>
      </c>
      <c r="F32" s="16"/>
      <c r="G32" s="16">
        <v>96</v>
      </c>
      <c r="H32" s="27"/>
      <c r="I32" s="28"/>
    </row>
    <row r="33" spans="1:9" s="13" customFormat="1" ht="18" customHeight="1">
      <c r="A33" s="9" t="s">
        <v>81</v>
      </c>
      <c r="B33" s="15" t="s">
        <v>11</v>
      </c>
      <c r="C33" s="15" t="s">
        <v>79</v>
      </c>
      <c r="D33" s="15"/>
      <c r="E33" s="15"/>
      <c r="F33" s="16"/>
      <c r="G33" s="16">
        <f>G34+G37</f>
        <v>2354.5</v>
      </c>
      <c r="H33" s="16"/>
      <c r="I33" s="16">
        <f>I34+I37</f>
        <v>302.9</v>
      </c>
    </row>
    <row r="34" spans="1:9" s="13" customFormat="1" ht="18.75" customHeight="1">
      <c r="A34" s="9" t="s">
        <v>55</v>
      </c>
      <c r="B34" s="15" t="s">
        <v>11</v>
      </c>
      <c r="C34" s="15" t="s">
        <v>18</v>
      </c>
      <c r="D34" s="15"/>
      <c r="E34" s="15"/>
      <c r="F34" s="16">
        <v>174</v>
      </c>
      <c r="G34" s="16">
        <f>G35</f>
        <v>126</v>
      </c>
      <c r="H34" s="27"/>
      <c r="I34" s="28">
        <f>I35</f>
        <v>126</v>
      </c>
    </row>
    <row r="35" spans="1:9" s="13" customFormat="1" ht="71.25" customHeight="1">
      <c r="A35" s="9" t="s">
        <v>56</v>
      </c>
      <c r="B35" s="15" t="s">
        <v>11</v>
      </c>
      <c r="C35" s="15" t="s">
        <v>18</v>
      </c>
      <c r="D35" s="15" t="s">
        <v>95</v>
      </c>
      <c r="E35" s="15"/>
      <c r="F35" s="16">
        <v>174</v>
      </c>
      <c r="G35" s="16">
        <f>G36</f>
        <v>126</v>
      </c>
      <c r="H35" s="27"/>
      <c r="I35" s="29">
        <f>I36</f>
        <v>126</v>
      </c>
    </row>
    <row r="36" spans="1:9" s="13" customFormat="1" ht="18" customHeight="1">
      <c r="A36" s="9" t="s">
        <v>62</v>
      </c>
      <c r="B36" s="15" t="s">
        <v>11</v>
      </c>
      <c r="C36" s="15" t="s">
        <v>18</v>
      </c>
      <c r="D36" s="15" t="s">
        <v>95</v>
      </c>
      <c r="E36" s="15" t="s">
        <v>63</v>
      </c>
      <c r="F36" s="16">
        <v>174</v>
      </c>
      <c r="G36" s="16">
        <v>126</v>
      </c>
      <c r="H36" s="27"/>
      <c r="I36" s="29">
        <v>126</v>
      </c>
    </row>
    <row r="37" spans="1:9" s="13" customFormat="1" ht="21" customHeight="1">
      <c r="A37" s="9" t="s">
        <v>73</v>
      </c>
      <c r="B37" s="15" t="s">
        <v>11</v>
      </c>
      <c r="C37" s="15" t="s">
        <v>41</v>
      </c>
      <c r="D37" s="15"/>
      <c r="E37" s="15"/>
      <c r="F37" s="16"/>
      <c r="G37" s="16">
        <f>G38+G40+G45</f>
        <v>2228.5</v>
      </c>
      <c r="H37" s="16"/>
      <c r="I37" s="16">
        <f>I45</f>
        <v>176.9</v>
      </c>
    </row>
    <row r="38" spans="1:9" s="13" customFormat="1" ht="18" customHeight="1">
      <c r="A38" s="9" t="s">
        <v>42</v>
      </c>
      <c r="B38" s="15" t="s">
        <v>11</v>
      </c>
      <c r="C38" s="15" t="s">
        <v>41</v>
      </c>
      <c r="D38" s="15" t="s">
        <v>78</v>
      </c>
      <c r="E38" s="15"/>
      <c r="F38" s="16"/>
      <c r="G38" s="16">
        <f>G39</f>
        <v>2051.6</v>
      </c>
      <c r="H38" s="16"/>
      <c r="I38" s="16"/>
    </row>
    <row r="39" spans="1:9" s="13" customFormat="1" ht="40.5" customHeight="1">
      <c r="A39" s="9" t="s">
        <v>61</v>
      </c>
      <c r="B39" s="15" t="s">
        <v>11</v>
      </c>
      <c r="C39" s="15" t="s">
        <v>41</v>
      </c>
      <c r="D39" s="15" t="s">
        <v>78</v>
      </c>
      <c r="E39" s="15" t="s">
        <v>60</v>
      </c>
      <c r="F39" s="16"/>
      <c r="G39" s="16">
        <v>2051.6</v>
      </c>
      <c r="H39" s="16"/>
      <c r="I39" s="16"/>
    </row>
    <row r="40" spans="1:9" s="13" customFormat="1" ht="66" customHeight="1" hidden="1">
      <c r="A40" s="9" t="s">
        <v>56</v>
      </c>
      <c r="B40" s="15" t="s">
        <v>11</v>
      </c>
      <c r="C40" s="15" t="s">
        <v>41</v>
      </c>
      <c r="D40" s="15" t="s">
        <v>57</v>
      </c>
      <c r="E40" s="15"/>
      <c r="F40" s="16"/>
      <c r="G40" s="16">
        <f>G41</f>
        <v>0</v>
      </c>
      <c r="H40" s="16"/>
      <c r="I40" s="16"/>
    </row>
    <row r="41" spans="1:9" s="13" customFormat="1" ht="49.5" customHeight="1" hidden="1">
      <c r="A41" s="9" t="s">
        <v>61</v>
      </c>
      <c r="B41" s="15" t="s">
        <v>11</v>
      </c>
      <c r="C41" s="15" t="s">
        <v>41</v>
      </c>
      <c r="D41" s="15" t="s">
        <v>57</v>
      </c>
      <c r="E41" s="15" t="s">
        <v>60</v>
      </c>
      <c r="F41" s="16"/>
      <c r="G41" s="16">
        <v>0</v>
      </c>
      <c r="H41" s="16"/>
      <c r="I41" s="16"/>
    </row>
    <row r="42" spans="1:9" s="13" customFormat="1" ht="33" customHeight="1" hidden="1">
      <c r="A42" s="9" t="s">
        <v>49</v>
      </c>
      <c r="B42" s="15" t="s">
        <v>11</v>
      </c>
      <c r="C42" s="15" t="s">
        <v>51</v>
      </c>
      <c r="D42" s="15"/>
      <c r="E42" s="15"/>
      <c r="F42" s="16"/>
      <c r="G42" s="16">
        <f>SUM(G43)</f>
        <v>0</v>
      </c>
      <c r="H42" s="27"/>
      <c r="I42" s="29"/>
    </row>
    <row r="43" spans="1:9" s="13" customFormat="1" ht="33" customHeight="1" hidden="1">
      <c r="A43" s="9" t="s">
        <v>52</v>
      </c>
      <c r="B43" s="15" t="s">
        <v>11</v>
      </c>
      <c r="C43" s="15" t="s">
        <v>51</v>
      </c>
      <c r="D43" s="15" t="s">
        <v>53</v>
      </c>
      <c r="E43" s="15"/>
      <c r="F43" s="16"/>
      <c r="G43" s="16">
        <f>G44</f>
        <v>0</v>
      </c>
      <c r="H43" s="27"/>
      <c r="I43" s="29"/>
    </row>
    <row r="44" spans="1:9" s="13" customFormat="1" ht="33" customHeight="1" hidden="1">
      <c r="A44" s="9" t="s">
        <v>33</v>
      </c>
      <c r="B44" s="15" t="s">
        <v>11</v>
      </c>
      <c r="C44" s="15" t="s">
        <v>51</v>
      </c>
      <c r="D44" s="15" t="s">
        <v>53</v>
      </c>
      <c r="E44" s="15" t="s">
        <v>34</v>
      </c>
      <c r="F44" s="16"/>
      <c r="G44" s="16">
        <v>0</v>
      </c>
      <c r="H44" s="27"/>
      <c r="I44" s="29"/>
    </row>
    <row r="45" spans="1:9" s="13" customFormat="1" ht="54.75" customHeight="1">
      <c r="A45" s="9" t="s">
        <v>56</v>
      </c>
      <c r="B45" s="15" t="s">
        <v>11</v>
      </c>
      <c r="C45" s="15" t="s">
        <v>41</v>
      </c>
      <c r="D45" s="21" t="s">
        <v>95</v>
      </c>
      <c r="E45" s="15"/>
      <c r="F45" s="16"/>
      <c r="G45" s="16">
        <f>G46</f>
        <v>176.9</v>
      </c>
      <c r="H45" s="16"/>
      <c r="I45" s="16">
        <f>I46</f>
        <v>176.9</v>
      </c>
    </row>
    <row r="46" spans="1:9" s="13" customFormat="1" ht="42.75" customHeight="1">
      <c r="A46" s="9" t="s">
        <v>61</v>
      </c>
      <c r="B46" s="15" t="s">
        <v>11</v>
      </c>
      <c r="C46" s="15" t="s">
        <v>41</v>
      </c>
      <c r="D46" s="21" t="s">
        <v>95</v>
      </c>
      <c r="E46" s="15" t="s">
        <v>60</v>
      </c>
      <c r="F46" s="16"/>
      <c r="G46" s="16">
        <v>176.9</v>
      </c>
      <c r="H46" s="16"/>
      <c r="I46" s="16">
        <v>176.9</v>
      </c>
    </row>
    <row r="47" spans="1:9" s="13" customFormat="1" ht="20.25" customHeight="1">
      <c r="A47" s="9" t="s">
        <v>82</v>
      </c>
      <c r="B47" s="15" t="s">
        <v>18</v>
      </c>
      <c r="C47" s="15" t="s">
        <v>79</v>
      </c>
      <c r="D47" s="15"/>
      <c r="E47" s="15"/>
      <c r="F47" s="16"/>
      <c r="G47" s="16">
        <f>G48+G51+G56</f>
        <v>3599.1</v>
      </c>
      <c r="H47" s="16"/>
      <c r="I47" s="16">
        <f>I51</f>
        <v>952.1</v>
      </c>
    </row>
    <row r="48" spans="1:9" s="13" customFormat="1" ht="17.25" customHeight="1">
      <c r="A48" s="9" t="s">
        <v>64</v>
      </c>
      <c r="B48" s="15" t="s">
        <v>18</v>
      </c>
      <c r="C48" s="15" t="s">
        <v>6</v>
      </c>
      <c r="D48" s="15"/>
      <c r="E48" s="15"/>
      <c r="F48" s="16"/>
      <c r="G48" s="16">
        <f>G49</f>
        <v>15.6</v>
      </c>
      <c r="H48" s="27"/>
      <c r="I48" s="29"/>
    </row>
    <row r="49" spans="1:9" s="13" customFormat="1" ht="18" customHeight="1">
      <c r="A49" s="9" t="s">
        <v>65</v>
      </c>
      <c r="B49" s="15" t="s">
        <v>18</v>
      </c>
      <c r="C49" s="15" t="s">
        <v>6</v>
      </c>
      <c r="D49" s="15" t="s">
        <v>66</v>
      </c>
      <c r="E49" s="15"/>
      <c r="F49" s="16"/>
      <c r="G49" s="16">
        <f>G50</f>
        <v>15.6</v>
      </c>
      <c r="H49" s="27"/>
      <c r="I49" s="29"/>
    </row>
    <row r="50" spans="1:9" s="13" customFormat="1" ht="24" customHeight="1">
      <c r="A50" s="9" t="s">
        <v>62</v>
      </c>
      <c r="B50" s="15" t="s">
        <v>18</v>
      </c>
      <c r="C50" s="15" t="s">
        <v>6</v>
      </c>
      <c r="D50" s="15" t="s">
        <v>66</v>
      </c>
      <c r="E50" s="15" t="s">
        <v>63</v>
      </c>
      <c r="F50" s="16"/>
      <c r="G50" s="16">
        <v>15.6</v>
      </c>
      <c r="H50" s="27"/>
      <c r="I50" s="29"/>
    </row>
    <row r="51" spans="1:9" s="13" customFormat="1" ht="18" customHeight="1">
      <c r="A51" s="9" t="s">
        <v>43</v>
      </c>
      <c r="B51" s="15" t="s">
        <v>18</v>
      </c>
      <c r="C51" s="15" t="s">
        <v>7</v>
      </c>
      <c r="D51" s="30"/>
      <c r="E51" s="21"/>
      <c r="F51" s="16"/>
      <c r="G51" s="16">
        <f>G52+G54</f>
        <v>1424.1</v>
      </c>
      <c r="H51" s="16"/>
      <c r="I51" s="16">
        <f>I54</f>
        <v>952.1</v>
      </c>
    </row>
    <row r="52" spans="1:9" s="13" customFormat="1" ht="16.5" customHeight="1">
      <c r="A52" s="9" t="s">
        <v>44</v>
      </c>
      <c r="B52" s="15" t="s">
        <v>18</v>
      </c>
      <c r="C52" s="15" t="s">
        <v>7</v>
      </c>
      <c r="D52" s="30" t="s">
        <v>45</v>
      </c>
      <c r="E52" s="21"/>
      <c r="F52" s="16"/>
      <c r="G52" s="16">
        <f>G53</f>
        <v>472</v>
      </c>
      <c r="H52" s="16"/>
      <c r="I52" s="16"/>
    </row>
    <row r="53" spans="1:9" s="13" customFormat="1" ht="34.5" customHeight="1">
      <c r="A53" s="9" t="s">
        <v>61</v>
      </c>
      <c r="B53" s="15" t="s">
        <v>18</v>
      </c>
      <c r="C53" s="15" t="s">
        <v>7</v>
      </c>
      <c r="D53" s="20" t="s">
        <v>45</v>
      </c>
      <c r="E53" s="21" t="s">
        <v>60</v>
      </c>
      <c r="F53" s="16"/>
      <c r="G53" s="16">
        <v>472</v>
      </c>
      <c r="H53" s="16"/>
      <c r="I53" s="16"/>
    </row>
    <row r="54" spans="1:9" s="13" customFormat="1" ht="72" customHeight="1">
      <c r="A54" s="9" t="s">
        <v>56</v>
      </c>
      <c r="B54" s="15" t="s">
        <v>18</v>
      </c>
      <c r="C54" s="15" t="s">
        <v>7</v>
      </c>
      <c r="D54" s="15" t="s">
        <v>95</v>
      </c>
      <c r="E54" s="15"/>
      <c r="F54" s="16"/>
      <c r="G54" s="16">
        <f>G55</f>
        <v>952.1</v>
      </c>
      <c r="H54" s="16"/>
      <c r="I54" s="16">
        <f>I55</f>
        <v>952.1</v>
      </c>
    </row>
    <row r="55" spans="1:9" s="13" customFormat="1" ht="18" customHeight="1">
      <c r="A55" s="9" t="s">
        <v>61</v>
      </c>
      <c r="B55" s="15" t="s">
        <v>18</v>
      </c>
      <c r="C55" s="15" t="s">
        <v>7</v>
      </c>
      <c r="D55" s="15" t="s">
        <v>95</v>
      </c>
      <c r="E55" s="15" t="s">
        <v>60</v>
      </c>
      <c r="F55" s="16"/>
      <c r="G55" s="16">
        <v>952.1</v>
      </c>
      <c r="H55" s="16"/>
      <c r="I55" s="16">
        <v>952.1</v>
      </c>
    </row>
    <row r="56" spans="1:9" s="13" customFormat="1" ht="18.75" customHeight="1">
      <c r="A56" s="9" t="s">
        <v>19</v>
      </c>
      <c r="B56" s="15" t="s">
        <v>18</v>
      </c>
      <c r="C56" s="15" t="s">
        <v>17</v>
      </c>
      <c r="D56" s="20"/>
      <c r="E56" s="21"/>
      <c r="F56" s="16" t="e">
        <f>F58+#REF!+#REF!+F62</f>
        <v>#REF!</v>
      </c>
      <c r="G56" s="16">
        <f>G57+G59+G61+G63</f>
        <v>2159.4</v>
      </c>
      <c r="H56" s="16"/>
      <c r="I56" s="16">
        <f>I57+I59+I61+I63</f>
        <v>898.6</v>
      </c>
    </row>
    <row r="57" spans="1:9" s="13" customFormat="1" ht="20.25" customHeight="1">
      <c r="A57" s="9" t="s">
        <v>20</v>
      </c>
      <c r="B57" s="15" t="s">
        <v>18</v>
      </c>
      <c r="C57" s="15" t="s">
        <v>17</v>
      </c>
      <c r="D57" s="20" t="s">
        <v>35</v>
      </c>
      <c r="E57" s="21"/>
      <c r="F57" s="16">
        <f>F58</f>
        <v>257.9</v>
      </c>
      <c r="G57" s="16">
        <f>SUM(G58)</f>
        <v>101.1</v>
      </c>
      <c r="H57" s="16"/>
      <c r="I57" s="16"/>
    </row>
    <row r="58" spans="1:9" s="13" customFormat="1" ht="34.5" customHeight="1">
      <c r="A58" s="9" t="s">
        <v>61</v>
      </c>
      <c r="B58" s="15" t="s">
        <v>18</v>
      </c>
      <c r="C58" s="15" t="s">
        <v>17</v>
      </c>
      <c r="D58" s="20" t="s">
        <v>35</v>
      </c>
      <c r="E58" s="21" t="s">
        <v>60</v>
      </c>
      <c r="F58" s="16">
        <v>257.9</v>
      </c>
      <c r="G58" s="16">
        <v>101.1</v>
      </c>
      <c r="H58" s="16"/>
      <c r="I58" s="16"/>
    </row>
    <row r="59" spans="1:9" s="13" customFormat="1" ht="18" customHeight="1">
      <c r="A59" s="11" t="s">
        <v>67</v>
      </c>
      <c r="B59" s="15" t="s">
        <v>18</v>
      </c>
      <c r="C59" s="15" t="s">
        <v>17</v>
      </c>
      <c r="D59" s="20" t="s">
        <v>68</v>
      </c>
      <c r="E59" s="21"/>
      <c r="F59" s="16"/>
      <c r="G59" s="16">
        <f>G60</f>
        <v>50</v>
      </c>
      <c r="H59" s="16"/>
      <c r="I59" s="16"/>
    </row>
    <row r="60" spans="1:9" s="13" customFormat="1" ht="18" customHeight="1">
      <c r="A60" s="9" t="s">
        <v>61</v>
      </c>
      <c r="B60" s="15" t="s">
        <v>18</v>
      </c>
      <c r="C60" s="15" t="s">
        <v>17</v>
      </c>
      <c r="D60" s="20" t="s">
        <v>68</v>
      </c>
      <c r="E60" s="21" t="s">
        <v>60</v>
      </c>
      <c r="F60" s="16"/>
      <c r="G60" s="16">
        <v>50</v>
      </c>
      <c r="H60" s="16"/>
      <c r="I60" s="16"/>
    </row>
    <row r="61" spans="1:9" s="13" customFormat="1" ht="35.25" customHeight="1">
      <c r="A61" s="9" t="s">
        <v>36</v>
      </c>
      <c r="B61" s="15" t="s">
        <v>18</v>
      </c>
      <c r="C61" s="15" t="s">
        <v>17</v>
      </c>
      <c r="D61" s="20" t="s">
        <v>37</v>
      </c>
      <c r="E61" s="21"/>
      <c r="F61" s="16">
        <f>F62</f>
        <v>179</v>
      </c>
      <c r="G61" s="16">
        <f>SUM(G62)</f>
        <v>1109.7</v>
      </c>
      <c r="H61" s="16"/>
      <c r="I61" s="16"/>
    </row>
    <row r="62" spans="1:9" s="13" customFormat="1" ht="36.75" customHeight="1">
      <c r="A62" s="9" t="s">
        <v>61</v>
      </c>
      <c r="B62" s="15" t="s">
        <v>18</v>
      </c>
      <c r="C62" s="15" t="s">
        <v>17</v>
      </c>
      <c r="D62" s="20" t="s">
        <v>37</v>
      </c>
      <c r="E62" s="21" t="s">
        <v>60</v>
      </c>
      <c r="F62" s="16">
        <v>179</v>
      </c>
      <c r="G62" s="16">
        <v>1109.7</v>
      </c>
      <c r="H62" s="16"/>
      <c r="I62" s="16"/>
    </row>
    <row r="63" spans="1:9" s="13" customFormat="1" ht="57" customHeight="1">
      <c r="A63" s="9" t="s">
        <v>56</v>
      </c>
      <c r="B63" s="15" t="s">
        <v>18</v>
      </c>
      <c r="C63" s="15" t="s">
        <v>17</v>
      </c>
      <c r="D63" s="15" t="s">
        <v>95</v>
      </c>
      <c r="E63" s="15"/>
      <c r="F63" s="16"/>
      <c r="G63" s="16">
        <f>G64</f>
        <v>898.6</v>
      </c>
      <c r="H63" s="16"/>
      <c r="I63" s="16">
        <f>I64</f>
        <v>898.6</v>
      </c>
    </row>
    <row r="64" spans="1:9" s="13" customFormat="1" ht="36.75" customHeight="1">
      <c r="A64" s="9" t="s">
        <v>61</v>
      </c>
      <c r="B64" s="15" t="s">
        <v>18</v>
      </c>
      <c r="C64" s="15" t="s">
        <v>17</v>
      </c>
      <c r="D64" s="15" t="s">
        <v>95</v>
      </c>
      <c r="E64" s="15" t="s">
        <v>60</v>
      </c>
      <c r="F64" s="16"/>
      <c r="G64" s="16">
        <v>898.6</v>
      </c>
      <c r="H64" s="16"/>
      <c r="I64" s="16">
        <v>898.6</v>
      </c>
    </row>
    <row r="65" spans="1:9" s="13" customFormat="1" ht="18.75" customHeight="1">
      <c r="A65" s="9" t="s">
        <v>83</v>
      </c>
      <c r="B65" s="15" t="s">
        <v>22</v>
      </c>
      <c r="C65" s="15" t="s">
        <v>79</v>
      </c>
      <c r="D65" s="20"/>
      <c r="E65" s="21"/>
      <c r="F65" s="16"/>
      <c r="G65" s="16">
        <f>G66</f>
        <v>3504</v>
      </c>
      <c r="H65" s="16"/>
      <c r="I65" s="16">
        <f>I66</f>
        <v>1840</v>
      </c>
    </row>
    <row r="66" spans="1:9" s="13" customFormat="1" ht="19.5" customHeight="1">
      <c r="A66" s="4" t="s">
        <v>21</v>
      </c>
      <c r="B66" s="15" t="s">
        <v>22</v>
      </c>
      <c r="C66" s="15" t="s">
        <v>6</v>
      </c>
      <c r="D66" s="20"/>
      <c r="E66" s="31"/>
      <c r="F66" s="32" t="e">
        <f>F68+F70+#REF!</f>
        <v>#REF!</v>
      </c>
      <c r="G66" s="16">
        <f>G67+G73</f>
        <v>3504</v>
      </c>
      <c r="H66" s="16"/>
      <c r="I66" s="16">
        <f>I67+I73</f>
        <v>1840</v>
      </c>
    </row>
    <row r="67" spans="1:12" s="13" customFormat="1" ht="36" customHeight="1">
      <c r="A67" s="9" t="s">
        <v>23</v>
      </c>
      <c r="B67" s="15" t="s">
        <v>22</v>
      </c>
      <c r="C67" s="15" t="s">
        <v>6</v>
      </c>
      <c r="D67" s="20" t="s">
        <v>24</v>
      </c>
      <c r="E67" s="31"/>
      <c r="F67" s="16">
        <f>F68</f>
        <v>767.3</v>
      </c>
      <c r="G67" s="16">
        <f>G68+G71+G72</f>
        <v>1664</v>
      </c>
      <c r="H67" s="16"/>
      <c r="I67" s="16"/>
      <c r="J67" s="33"/>
      <c r="K67" s="33"/>
      <c r="L67" s="33" t="e">
        <f>G67+#REF!+G79+G84+#REF!</f>
        <v>#REF!</v>
      </c>
    </row>
    <row r="68" spans="1:9" s="13" customFormat="1" ht="67.5" customHeight="1">
      <c r="A68" s="9" t="s">
        <v>77</v>
      </c>
      <c r="B68" s="15" t="s">
        <v>22</v>
      </c>
      <c r="C68" s="15" t="s">
        <v>6</v>
      </c>
      <c r="D68" s="20" t="s">
        <v>24</v>
      </c>
      <c r="E68" s="31" t="s">
        <v>59</v>
      </c>
      <c r="F68" s="32">
        <v>767.3</v>
      </c>
      <c r="G68" s="20">
        <v>173</v>
      </c>
      <c r="H68" s="16"/>
      <c r="I68" s="16"/>
    </row>
    <row r="69" spans="1:9" s="13" customFormat="1" ht="16.5" customHeight="1" hidden="1">
      <c r="A69" s="9" t="s">
        <v>27</v>
      </c>
      <c r="B69" s="15" t="s">
        <v>22</v>
      </c>
      <c r="C69" s="15" t="s">
        <v>6</v>
      </c>
      <c r="D69" s="20" t="s">
        <v>28</v>
      </c>
      <c r="E69" s="31"/>
      <c r="F69" s="16">
        <f>F70</f>
        <v>288.8</v>
      </c>
      <c r="G69" s="16">
        <f>SUM(G70)</f>
        <v>0</v>
      </c>
      <c r="H69" s="16"/>
      <c r="I69" s="16"/>
    </row>
    <row r="70" spans="1:9" s="13" customFormat="1" ht="16.5" customHeight="1" hidden="1">
      <c r="A70" s="9" t="s">
        <v>25</v>
      </c>
      <c r="B70" s="15" t="s">
        <v>22</v>
      </c>
      <c r="C70" s="15" t="s">
        <v>6</v>
      </c>
      <c r="D70" s="20" t="s">
        <v>28</v>
      </c>
      <c r="E70" s="31" t="s">
        <v>26</v>
      </c>
      <c r="F70" s="32">
        <v>288.8</v>
      </c>
      <c r="G70" s="20">
        <v>0</v>
      </c>
      <c r="H70" s="16"/>
      <c r="I70" s="16"/>
    </row>
    <row r="71" spans="1:9" s="13" customFormat="1" ht="36.75" customHeight="1">
      <c r="A71" s="9" t="s">
        <v>61</v>
      </c>
      <c r="B71" s="15" t="s">
        <v>22</v>
      </c>
      <c r="C71" s="15" t="s">
        <v>6</v>
      </c>
      <c r="D71" s="20" t="s">
        <v>24</v>
      </c>
      <c r="E71" s="31" t="s">
        <v>60</v>
      </c>
      <c r="F71" s="32"/>
      <c r="G71" s="16">
        <v>1356.9</v>
      </c>
      <c r="H71" s="16"/>
      <c r="I71" s="16"/>
    </row>
    <row r="72" spans="1:9" s="13" customFormat="1" ht="18.75" customHeight="1">
      <c r="A72" s="9" t="s">
        <v>62</v>
      </c>
      <c r="B72" s="15" t="s">
        <v>22</v>
      </c>
      <c r="C72" s="15" t="s">
        <v>6</v>
      </c>
      <c r="D72" s="20" t="s">
        <v>24</v>
      </c>
      <c r="E72" s="31" t="s">
        <v>63</v>
      </c>
      <c r="F72" s="32"/>
      <c r="G72" s="16">
        <v>134.1</v>
      </c>
      <c r="H72" s="16"/>
      <c r="I72" s="16"/>
    </row>
    <row r="73" spans="1:9" s="13" customFormat="1" ht="65.25" customHeight="1">
      <c r="A73" s="9" t="s">
        <v>56</v>
      </c>
      <c r="B73" s="15" t="s">
        <v>22</v>
      </c>
      <c r="C73" s="15" t="s">
        <v>6</v>
      </c>
      <c r="D73" s="15" t="s">
        <v>95</v>
      </c>
      <c r="E73" s="15"/>
      <c r="F73" s="16"/>
      <c r="G73" s="16">
        <f>G74+G75</f>
        <v>1840</v>
      </c>
      <c r="H73" s="16"/>
      <c r="I73" s="16">
        <f>I74+I75</f>
        <v>1840</v>
      </c>
    </row>
    <row r="74" spans="1:9" s="13" customFormat="1" ht="70.5" customHeight="1">
      <c r="A74" s="9" t="s">
        <v>77</v>
      </c>
      <c r="B74" s="15" t="s">
        <v>22</v>
      </c>
      <c r="C74" s="15" t="s">
        <v>6</v>
      </c>
      <c r="D74" s="15" t="s">
        <v>95</v>
      </c>
      <c r="E74" s="15" t="s">
        <v>59</v>
      </c>
      <c r="F74" s="16"/>
      <c r="G74" s="16">
        <v>1200.3</v>
      </c>
      <c r="H74" s="16"/>
      <c r="I74" s="16">
        <v>1200.3</v>
      </c>
    </row>
    <row r="75" spans="1:9" s="13" customFormat="1" ht="36" customHeight="1">
      <c r="A75" s="9" t="s">
        <v>61</v>
      </c>
      <c r="B75" s="15" t="s">
        <v>22</v>
      </c>
      <c r="C75" s="15" t="s">
        <v>6</v>
      </c>
      <c r="D75" s="15" t="s">
        <v>95</v>
      </c>
      <c r="E75" s="15" t="s">
        <v>60</v>
      </c>
      <c r="F75" s="16"/>
      <c r="G75" s="16">
        <v>639.7</v>
      </c>
      <c r="H75" s="16"/>
      <c r="I75" s="16">
        <v>639.7</v>
      </c>
    </row>
    <row r="76" spans="1:9" s="13" customFormat="1" ht="20.25" customHeight="1">
      <c r="A76" s="4" t="s">
        <v>84</v>
      </c>
      <c r="B76" s="15" t="s">
        <v>13</v>
      </c>
      <c r="C76" s="15" t="s">
        <v>79</v>
      </c>
      <c r="D76" s="30"/>
      <c r="E76" s="31"/>
      <c r="F76" s="16">
        <f>SUM(F78)</f>
        <v>69.5</v>
      </c>
      <c r="G76" s="16">
        <f>SUM(G78)</f>
        <v>163</v>
      </c>
      <c r="H76" s="16"/>
      <c r="I76" s="16"/>
    </row>
    <row r="77" spans="1:9" s="13" customFormat="1" ht="20.25" customHeight="1">
      <c r="A77" s="9" t="s">
        <v>96</v>
      </c>
      <c r="B77" s="15" t="s">
        <v>13</v>
      </c>
      <c r="C77" s="15" t="s">
        <v>6</v>
      </c>
      <c r="D77" s="15"/>
      <c r="E77" s="15"/>
      <c r="F77" s="16"/>
      <c r="G77" s="16">
        <f>G78</f>
        <v>163</v>
      </c>
      <c r="H77" s="16"/>
      <c r="I77" s="16"/>
    </row>
    <row r="78" spans="1:9" s="13" customFormat="1" ht="17.25" customHeight="1">
      <c r="A78" s="10" t="s">
        <v>87</v>
      </c>
      <c r="B78" s="15" t="s">
        <v>13</v>
      </c>
      <c r="C78" s="15" t="s">
        <v>6</v>
      </c>
      <c r="D78" s="30" t="s">
        <v>29</v>
      </c>
      <c r="E78" s="31"/>
      <c r="F78" s="16">
        <f>SUM(F79)</f>
        <v>69.5</v>
      </c>
      <c r="G78" s="16">
        <f>G79</f>
        <v>163</v>
      </c>
      <c r="H78" s="16"/>
      <c r="I78" s="16"/>
    </row>
    <row r="79" spans="1:9" s="13" customFormat="1" ht="34.5" customHeight="1">
      <c r="A79" s="9" t="s">
        <v>61</v>
      </c>
      <c r="B79" s="15" t="s">
        <v>13</v>
      </c>
      <c r="C79" s="15" t="s">
        <v>6</v>
      </c>
      <c r="D79" s="30" t="s">
        <v>29</v>
      </c>
      <c r="E79" s="31" t="s">
        <v>60</v>
      </c>
      <c r="F79" s="32">
        <v>69.5</v>
      </c>
      <c r="G79" s="16">
        <v>163</v>
      </c>
      <c r="H79" s="16"/>
      <c r="I79" s="16"/>
    </row>
    <row r="80" spans="1:9" s="13" customFormat="1" ht="36.75" customHeight="1">
      <c r="A80" s="9" t="s">
        <v>85</v>
      </c>
      <c r="B80" s="15" t="s">
        <v>15</v>
      </c>
      <c r="C80" s="15" t="s">
        <v>79</v>
      </c>
      <c r="D80" s="30"/>
      <c r="E80" s="31"/>
      <c r="F80" s="32"/>
      <c r="G80" s="16">
        <f>G81</f>
        <v>424.1</v>
      </c>
      <c r="H80" s="16"/>
      <c r="I80" s="16"/>
    </row>
    <row r="81" spans="1:9" s="13" customFormat="1" ht="18.75" customHeight="1">
      <c r="A81" s="9" t="s">
        <v>74</v>
      </c>
      <c r="B81" s="15" t="s">
        <v>15</v>
      </c>
      <c r="C81" s="15" t="s">
        <v>17</v>
      </c>
      <c r="D81" s="34"/>
      <c r="E81" s="35"/>
      <c r="F81" s="16">
        <f>SUM(F82)</f>
        <v>194.5</v>
      </c>
      <c r="G81" s="16">
        <f>SUM(G82)</f>
        <v>424.1</v>
      </c>
      <c r="H81" s="16"/>
      <c r="I81" s="16"/>
    </row>
    <row r="82" spans="1:9" s="13" customFormat="1" ht="51.75" customHeight="1">
      <c r="A82" s="9" t="s">
        <v>88</v>
      </c>
      <c r="B82" s="15" t="s">
        <v>15</v>
      </c>
      <c r="C82" s="15" t="s">
        <v>17</v>
      </c>
      <c r="D82" s="30" t="s">
        <v>30</v>
      </c>
      <c r="E82" s="35"/>
      <c r="F82" s="16">
        <f>SUM(F83)</f>
        <v>194.5</v>
      </c>
      <c r="G82" s="16">
        <f>SUM(G83)</f>
        <v>424.1</v>
      </c>
      <c r="H82" s="16"/>
      <c r="I82" s="16"/>
    </row>
    <row r="83" spans="1:9" s="13" customFormat="1" ht="20.25" customHeight="1">
      <c r="A83" s="13" t="s">
        <v>70</v>
      </c>
      <c r="B83" s="15" t="s">
        <v>15</v>
      </c>
      <c r="C83" s="15" t="s">
        <v>17</v>
      </c>
      <c r="D83" s="36" t="s">
        <v>30</v>
      </c>
      <c r="E83" s="31" t="s">
        <v>69</v>
      </c>
      <c r="F83" s="27">
        <v>194.5</v>
      </c>
      <c r="G83" s="16">
        <v>424.1</v>
      </c>
      <c r="H83" s="16"/>
      <c r="I83" s="16"/>
    </row>
    <row r="84" spans="1:9" s="13" customFormat="1" ht="17.25" customHeight="1">
      <c r="A84" s="22" t="s">
        <v>31</v>
      </c>
      <c r="B84" s="15"/>
      <c r="C84" s="15"/>
      <c r="D84" s="23"/>
      <c r="E84" s="24"/>
      <c r="F84" s="25" t="e">
        <f>SUM(F9+F12+#REF!+F20+#REF!+#REF!+#REF!+#REF!+#REF!+F69+#REF!+F81+#REF!+#REF!+#REF!)</f>
        <v>#REF!</v>
      </c>
      <c r="G84" s="25">
        <f>G9+G12+G20+G28+G34+G48+G56+G66+G81+G51+G37+G17+G76+G23</f>
        <v>13087.600000000002</v>
      </c>
      <c r="H84" s="25"/>
      <c r="I84" s="25">
        <f>I9+I12+I20+I28+I34+I48+I56+I66+I81+I51+I37+I17+I76+I23</f>
        <v>4161.8</v>
      </c>
    </row>
    <row r="85" spans="1:9" ht="30.75" customHeight="1">
      <c r="A85" s="40"/>
      <c r="B85" s="34"/>
      <c r="C85" s="34"/>
      <c r="D85" s="34"/>
      <c r="E85" s="38"/>
      <c r="F85" s="7"/>
      <c r="G85" s="14"/>
      <c r="H85" s="14"/>
      <c r="I85" s="14"/>
    </row>
    <row r="86" spans="1:9" ht="20.25" customHeight="1">
      <c r="A86" s="7"/>
      <c r="B86" s="7"/>
      <c r="C86" s="7"/>
      <c r="D86" s="7"/>
      <c r="E86" s="8"/>
      <c r="F86" s="7"/>
      <c r="G86" s="7"/>
      <c r="H86" s="5"/>
      <c r="I86" s="5"/>
    </row>
    <row r="87" spans="1:9" ht="18.75">
      <c r="A87" s="7"/>
      <c r="B87" s="7"/>
      <c r="C87" s="7"/>
      <c r="D87" s="7"/>
      <c r="E87" s="8"/>
      <c r="F87" s="7"/>
      <c r="G87" s="7"/>
      <c r="H87" s="6"/>
      <c r="I87" s="6"/>
    </row>
    <row r="88" spans="8:9" ht="18.75">
      <c r="H88" s="6"/>
      <c r="I88" s="6"/>
    </row>
    <row r="89" spans="8:9" ht="18.75">
      <c r="H89" s="6"/>
      <c r="I89" s="6"/>
    </row>
    <row r="90" spans="8:9" ht="18.75">
      <c r="H90" s="6"/>
      <c r="I90" s="6"/>
    </row>
    <row r="91" spans="8:9" ht="18.75">
      <c r="H91" s="6"/>
      <c r="I91" s="6"/>
    </row>
    <row r="92" spans="8:9" ht="18.75">
      <c r="H92" s="6"/>
      <c r="I92" s="6"/>
    </row>
    <row r="93" spans="8:9" ht="18.75">
      <c r="H93" s="6"/>
      <c r="I93" s="6"/>
    </row>
    <row r="94" spans="8:9" ht="18.75">
      <c r="H94" s="6"/>
      <c r="I94" s="6"/>
    </row>
    <row r="95" spans="8:9" ht="18.75">
      <c r="H95" s="6"/>
      <c r="I95" s="6"/>
    </row>
    <row r="96" spans="8:9" ht="18.75">
      <c r="H96" s="6"/>
      <c r="I96" s="6"/>
    </row>
    <row r="97" spans="8:9" ht="18.75">
      <c r="H97" s="6"/>
      <c r="I97" s="6"/>
    </row>
    <row r="98" spans="8:9" ht="18.75">
      <c r="H98" s="6"/>
      <c r="I98" s="6"/>
    </row>
    <row r="99" spans="8:9" ht="18.75">
      <c r="H99" s="6"/>
      <c r="I99" s="6"/>
    </row>
    <row r="100" spans="8:9" ht="18.75">
      <c r="H100" s="6"/>
      <c r="I100" s="6"/>
    </row>
    <row r="101" spans="8:9" ht="18.75">
      <c r="H101" s="6"/>
      <c r="I101" s="6"/>
    </row>
    <row r="102" spans="8:9" ht="18.75">
      <c r="H102" s="6"/>
      <c r="I102" s="6"/>
    </row>
    <row r="103" spans="8:9" ht="18.75">
      <c r="H103" s="6"/>
      <c r="I103" s="6"/>
    </row>
    <row r="104" spans="8:9" ht="18.75">
      <c r="H104" s="6"/>
      <c r="I104" s="6"/>
    </row>
    <row r="105" spans="8:9" ht="18.75">
      <c r="H105" s="6"/>
      <c r="I105" s="6"/>
    </row>
    <row r="106" spans="8:9" ht="18.75">
      <c r="H106" s="6"/>
      <c r="I106" s="6"/>
    </row>
    <row r="107" spans="8:9" ht="18.75">
      <c r="H107" s="6"/>
      <c r="I107" s="6"/>
    </row>
    <row r="108" spans="8:9" ht="18.75">
      <c r="H108" s="6"/>
      <c r="I108" s="6"/>
    </row>
    <row r="109" spans="8:9" ht="18.75">
      <c r="H109" s="6"/>
      <c r="I109" s="6"/>
    </row>
    <row r="110" spans="8:9" ht="18.75">
      <c r="H110" s="6"/>
      <c r="I110" s="6"/>
    </row>
    <row r="111" spans="8:9" ht="18.75">
      <c r="H111" s="6"/>
      <c r="I111" s="6"/>
    </row>
    <row r="112" spans="8:9" ht="18.75">
      <c r="H112" s="6"/>
      <c r="I112" s="6"/>
    </row>
    <row r="113" spans="8:9" ht="18.75">
      <c r="H113" s="6"/>
      <c r="I113" s="6"/>
    </row>
    <row r="114" spans="8:9" ht="18.75">
      <c r="H114" s="6"/>
      <c r="I114" s="6"/>
    </row>
    <row r="115" spans="8:9" ht="18.75">
      <c r="H115" s="6"/>
      <c r="I115" s="6"/>
    </row>
    <row r="116" spans="8:9" ht="18.75">
      <c r="H116" s="6"/>
      <c r="I116" s="6"/>
    </row>
    <row r="117" spans="8:9" ht="18.75">
      <c r="H117" s="6"/>
      <c r="I117" s="6"/>
    </row>
    <row r="118" spans="8:9" ht="18.75">
      <c r="H118" s="6"/>
      <c r="I118" s="6"/>
    </row>
    <row r="119" spans="8:9" ht="18.75">
      <c r="H119" s="6"/>
      <c r="I119" s="6"/>
    </row>
    <row r="120" spans="8:9" ht="18.75">
      <c r="H120" s="6"/>
      <c r="I120" s="6"/>
    </row>
    <row r="121" spans="8:9" ht="18.75">
      <c r="H121" s="6"/>
      <c r="I121" s="6"/>
    </row>
    <row r="122" spans="8:9" ht="18.75">
      <c r="H122" s="6"/>
      <c r="I122" s="6"/>
    </row>
    <row r="123" spans="8:9" ht="18.75">
      <c r="H123" s="6"/>
      <c r="I123" s="6"/>
    </row>
    <row r="124" spans="8:9" ht="18.75">
      <c r="H124" s="6"/>
      <c r="I124" s="6"/>
    </row>
    <row r="125" spans="8:9" ht="18.75">
      <c r="H125" s="6"/>
      <c r="I125" s="6"/>
    </row>
    <row r="126" spans="8:9" ht="18.75">
      <c r="H126" s="6"/>
      <c r="I126" s="6"/>
    </row>
    <row r="127" spans="8:9" ht="18.75">
      <c r="H127" s="6"/>
      <c r="I127" s="6"/>
    </row>
  </sheetData>
  <sheetProtection/>
  <mergeCells count="11">
    <mergeCell ref="F6:F7"/>
    <mergeCell ref="G6:G7"/>
    <mergeCell ref="H6:I7"/>
    <mergeCell ref="A5:A7"/>
    <mergeCell ref="A4:I4"/>
    <mergeCell ref="C2:I2"/>
    <mergeCell ref="B5:B7"/>
    <mergeCell ref="C5:C7"/>
    <mergeCell ref="D5:D7"/>
    <mergeCell ref="E5:E7"/>
    <mergeCell ref="F5:I5"/>
  </mergeCells>
  <printOptions/>
  <pageMargins left="0.3937007874015748" right="0.1968503937007874" top="0.3937007874015748" bottom="0.1968503937007874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Колыванова Ольга</cp:lastModifiedBy>
  <cp:lastPrinted>2014-05-23T11:04:39Z</cp:lastPrinted>
  <dcterms:created xsi:type="dcterms:W3CDTF">2006-05-17T06:20:53Z</dcterms:created>
  <dcterms:modified xsi:type="dcterms:W3CDTF">2014-12-16T08:15:54Z</dcterms:modified>
  <cp:category/>
  <cp:version/>
  <cp:contentType/>
  <cp:contentStatus/>
  <cp:revision>1</cp:revision>
</cp:coreProperties>
</file>